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831" yWindow="65371" windowWidth="15225" windowHeight="9045" tabRatio="871" activeTab="0"/>
  </bookViews>
  <sheets>
    <sheet name="VOICE Visit Calendar Tool" sheetId="1" r:id="rId1"/>
    <sheet name="PUEV-Termination Calendar Tool" sheetId="2" r:id="rId2"/>
  </sheets>
  <definedNames>
    <definedName name="_xlnm.Print_Area" localSheetId="1">'PUEV-Termination Calendar Tool'!$A$1:$G$15</definedName>
    <definedName name="_xlnm.Print_Area" localSheetId="0">'VOICE Visit Calendar Tool'!$A$1:$G$44</definedName>
    <definedName name="_xlnm.Print_Titles" localSheetId="0">'VOICE Visit Calendar Tool'!$8:$8</definedName>
  </definedNames>
  <calcPr fullCalcOnLoad="1"/>
</workbook>
</file>

<file path=xl/sharedStrings.xml><?xml version="1.0" encoding="utf-8"?>
<sst xmlns="http://schemas.openxmlformats.org/spreadsheetml/2006/main" count="127" uniqueCount="78">
  <si>
    <t xml:space="preserve">Visit </t>
  </si>
  <si>
    <t>Visit Code</t>
  </si>
  <si>
    <t>Month 1</t>
  </si>
  <si>
    <t>Month 3</t>
  </si>
  <si>
    <t>Month 6</t>
  </si>
  <si>
    <t>Month 12</t>
  </si>
  <si>
    <t>Month 18</t>
  </si>
  <si>
    <t>Month 24</t>
  </si>
  <si>
    <t>Month 30</t>
  </si>
  <si>
    <t>Month 36</t>
  </si>
  <si>
    <t>Month 48</t>
  </si>
  <si>
    <t>Target Day</t>
  </si>
  <si>
    <t xml:space="preserve">Window Opens </t>
  </si>
  <si>
    <t xml:space="preserve">Window Closes </t>
  </si>
  <si>
    <t>Staff Initials:</t>
  </si>
  <si>
    <t>Visit</t>
  </si>
  <si>
    <t>Target Date</t>
  </si>
  <si>
    <t>Actual Visit Date</t>
  </si>
  <si>
    <t>Visit Type</t>
  </si>
  <si>
    <t>Month 2</t>
  </si>
  <si>
    <t>Month 4</t>
  </si>
  <si>
    <t>Month 5</t>
  </si>
  <si>
    <t>Month 7</t>
  </si>
  <si>
    <t>Month 8</t>
  </si>
  <si>
    <t>Month 9</t>
  </si>
  <si>
    <t>Month 10</t>
  </si>
  <si>
    <t>Month 11</t>
  </si>
  <si>
    <t>Month 13</t>
  </si>
  <si>
    <t>Month 14</t>
  </si>
  <si>
    <t>Month 15</t>
  </si>
  <si>
    <t>Month 16</t>
  </si>
  <si>
    <t>Month 17</t>
  </si>
  <si>
    <t>Month 19</t>
  </si>
  <si>
    <t>Month 20</t>
  </si>
  <si>
    <t>Month 21</t>
  </si>
  <si>
    <t>Month 22</t>
  </si>
  <si>
    <t>Month 23</t>
  </si>
  <si>
    <t>Month 25</t>
  </si>
  <si>
    <t>Month 26</t>
  </si>
  <si>
    <t>Month 27</t>
  </si>
  <si>
    <t>Month 28</t>
  </si>
  <si>
    <t>Month 29</t>
  </si>
  <si>
    <t>Month 31</t>
  </si>
  <si>
    <t>Month 32</t>
  </si>
  <si>
    <t>Termination</t>
  </si>
  <si>
    <t>TERM</t>
  </si>
  <si>
    <t>Month 33</t>
  </si>
  <si>
    <t>Monthly</t>
  </si>
  <si>
    <t>Quarterly</t>
  </si>
  <si>
    <t>Semiannual</t>
  </si>
  <si>
    <t>Annual</t>
  </si>
  <si>
    <t xml:space="preserve">PTID:   </t>
  </si>
  <si>
    <t>Open</t>
  </si>
  <si>
    <t>*NOTE:</t>
  </si>
  <si>
    <t>Enrollment Date*:</t>
  </si>
  <si>
    <t>04.0</t>
  </si>
  <si>
    <t>05.0</t>
  </si>
  <si>
    <t>06.0</t>
  </si>
  <si>
    <t>07.0</t>
  </si>
  <si>
    <t>08.0</t>
  </si>
  <si>
    <t>09.0</t>
  </si>
  <si>
    <t>LAM</t>
  </si>
  <si>
    <t>999-99999-9</t>
  </si>
  <si>
    <t>Visit Window Opens</t>
  </si>
  <si>
    <t>Visit Window Closes</t>
  </si>
  <si>
    <t xml:space="preserve"> </t>
  </si>
  <si>
    <t>Please enter the MTN-003 enrollment date in the same date format used when completing CRFs (dd-MMM-yy).</t>
  </si>
  <si>
    <t>(dd-MMM-yy)</t>
  </si>
  <si>
    <t xml:space="preserve">MTN 003 (VOICE) FOLLOW-UP VISIT CALENDAR </t>
  </si>
  <si>
    <t>PUEV Target Date*:</t>
  </si>
  <si>
    <t>Please enter the PUEV Target Date in the same date format used when completing CRFs (dd-MMM-yy).</t>
  </si>
  <si>
    <t>PUEV</t>
  </si>
  <si>
    <t>Product Use End Visit</t>
  </si>
  <si>
    <r>
      <t>INSTRUCTIONS</t>
    </r>
    <r>
      <rPr>
        <sz val="12"/>
        <rFont val="Arial"/>
        <family val="0"/>
      </rPr>
      <t xml:space="preserve">
</t>
    </r>
    <r>
      <rPr>
        <b/>
        <sz val="12"/>
        <rFont val="Arial"/>
        <family val="2"/>
      </rPr>
      <t>To generate a MTN 003 participant calendar:</t>
    </r>
    <r>
      <rPr>
        <sz val="12"/>
        <rFont val="Arial"/>
        <family val="0"/>
      </rPr>
      <t xml:space="preserve">
1. Once a participant enrolls, enter the PTID and 
    Enrollment Date (cells in blue).  The 
    calendar will automatically calculate 
    the target visit date and visit windows for up to 
    33 monthly follow-up visits.
2. Print the calendar. Hand record your initials in 
    "Staff Initials" (cell in blue). Place calendar in  
     the participant's MTN 003 study notebook.
3. As the participant completes study visits, 
    hand-record the date of the visit in the "Actual 
    Visit Date" column (optional).</t>
    </r>
  </si>
  <si>
    <r>
      <t>INSTRUCTIONS</t>
    </r>
    <r>
      <rPr>
        <sz val="10"/>
        <rFont val="Arial"/>
        <family val="0"/>
      </rPr>
      <t xml:space="preserve">
</t>
    </r>
    <r>
      <rPr>
        <sz val="12"/>
        <rFont val="Arial"/>
        <family val="2"/>
      </rPr>
      <t xml:space="preserve">1. Enter the PTID (cell in blue).
2. To calculate the target visit date and visit 
    windows of the PUEV and Termination Visit, 
    enter the target date of the PUEV (cell in yellow). 
    Note: The target date of the PUEV is the same 
    as the target date of the follow-up month when 
    the participant is expected to complete the 
    PUEV. For example, if the participant is 
    expected to complete her PUEV at Month 33, 
    enter her Month 33 target date as the "PUEV 
    Target Date".
3. Print the calendar. Hand record your initials in 
    "Staff Initials" (cell in blue). Place calendar in  
     the participant's MTN 003 study notebook.
4. After the participant completes the PUEV and
    Termination Visit, hand-record the date of each
     visit in the “Actual Visit Date” column (optional).
5. If the target date of the PUEV changes (e.g. 
    due to an early termination or instruction from 
    SCHARP), enter the new target date of the 
    PUEV (cell in yellow). Print out the updated 
    calendar and place it in the participant's MTN- 
    003 study notebook, along with the printout of 
    the original calendar. Make a note on the   
    original calendar to indicate that it is an old version.
</t>
    </r>
  </si>
  <si>
    <t>MTN 003 (VOICE) VISIT CALENDAR - PUEV &amp; TERMINATION VISIT</t>
  </si>
  <si>
    <t>Same as follow-up month when PUEV occurs</t>
  </si>
  <si>
    <t>KBP</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</si>
</sst>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yy;@"/>
    <numFmt numFmtId="165" formatCode="0.0"/>
    <numFmt numFmtId="166" formatCode="[$-409]dddd\,\ mmmm\ dd\,\ yyyy"/>
    <numFmt numFmtId="167" formatCode="[$-409]d\-mmm\-yy;@"/>
    <numFmt numFmtId="168" formatCode="[$-409]dd\-mmm\-yy;@"/>
  </numFmts>
  <fonts count="52">
    <font>
      <sz val="10"/>
      <name val="Arial"/>
      <family val="0"/>
    </font>
    <font>
      <sz val="8"/>
      <name val="Arial"/>
      <family val="0"/>
    </font>
    <font>
      <sz val="12"/>
      <name val="Arial"/>
      <family val="0"/>
    </font>
    <font>
      <b/>
      <sz val="12"/>
      <name val="Arial"/>
      <family val="2"/>
    </font>
    <font>
      <b/>
      <sz val="14"/>
      <name val="Arial"/>
      <family val="2"/>
    </font>
    <font>
      <b/>
      <sz val="10"/>
      <name val="Arial"/>
      <family val="2"/>
    </font>
    <font>
      <b/>
      <sz val="16"/>
      <name val="Arial"/>
      <family val="2"/>
    </font>
    <font>
      <sz val="11"/>
      <name val="Arial"/>
      <family val="2"/>
    </font>
    <font>
      <b/>
      <sz val="11"/>
      <name val="Arial"/>
      <family val="2"/>
    </font>
    <font>
      <b/>
      <sz val="11"/>
      <color indexed="10"/>
      <name val="Arial"/>
      <family val="2"/>
    </font>
    <font>
      <sz val="11"/>
      <color indexed="8"/>
      <name val="Arial"/>
      <family val="2"/>
    </font>
    <font>
      <b/>
      <sz val="11"/>
      <color indexed="8"/>
      <name val="Arial"/>
      <family val="2"/>
    </font>
    <font>
      <sz val="14"/>
      <name val="Arial"/>
      <family val="2"/>
    </font>
    <font>
      <sz val="11"/>
      <name val="Forte"/>
      <family val="4"/>
    </font>
    <font>
      <u val="single"/>
      <sz val="10"/>
      <color indexed="12"/>
      <name val="Arial"/>
      <family val="0"/>
    </font>
    <font>
      <u val="single"/>
      <sz val="10"/>
      <color indexed="36"/>
      <name val="Arial"/>
      <family val="0"/>
    </font>
    <font>
      <b/>
      <u val="single"/>
      <sz val="14"/>
      <name val="Arial"/>
      <family val="2"/>
    </font>
    <font>
      <b/>
      <sz val="12"/>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double"/>
      <bottom style="thin"/>
    </border>
    <border>
      <left>
        <color indexed="63"/>
      </left>
      <right>
        <color indexed="63"/>
      </right>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15"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88">
    <xf numFmtId="0" fontId="0" fillId="0" borderId="0" xfId="0" applyAlignment="1">
      <alignment/>
    </xf>
    <xf numFmtId="0" fontId="7" fillId="0" borderId="10" xfId="0" applyFont="1" applyBorder="1" applyAlignment="1" applyProtection="1">
      <alignment horizontal="left"/>
      <protection/>
    </xf>
    <xf numFmtId="164" fontId="9" fillId="0" borderId="11" xfId="0" applyNumberFormat="1" applyFont="1" applyFill="1" applyBorder="1" applyAlignment="1" applyProtection="1">
      <alignment/>
      <protection locked="0"/>
    </xf>
    <xf numFmtId="164" fontId="7" fillId="0" borderId="11" xfId="0" applyNumberFormat="1" applyFont="1" applyFill="1" applyBorder="1" applyAlignment="1" applyProtection="1">
      <alignment/>
      <protection locked="0"/>
    </xf>
    <xf numFmtId="164" fontId="7" fillId="0" borderId="10" xfId="0" applyNumberFormat="1" applyFont="1" applyBorder="1" applyAlignment="1" applyProtection="1">
      <alignment horizontal="left"/>
      <protection/>
    </xf>
    <xf numFmtId="0" fontId="0" fillId="0" borderId="0" xfId="0" applyAlignment="1" applyProtection="1">
      <alignment/>
      <protection hidden="1"/>
    </xf>
    <xf numFmtId="0" fontId="3" fillId="0" borderId="12" xfId="0" applyFont="1" applyBorder="1" applyAlignment="1" applyProtection="1">
      <alignment/>
      <protection hidden="1"/>
    </xf>
    <xf numFmtId="0" fontId="3" fillId="0" borderId="12" xfId="0" applyFont="1" applyBorder="1" applyAlignment="1" applyProtection="1">
      <alignment horizontal="center" wrapText="1"/>
      <protection hidden="1"/>
    </xf>
    <xf numFmtId="0" fontId="2" fillId="0" borderId="13" xfId="0" applyFont="1" applyBorder="1" applyAlignment="1" applyProtection="1">
      <alignment/>
      <protection hidden="1"/>
    </xf>
    <xf numFmtId="0" fontId="2" fillId="0" borderId="13" xfId="0" applyFont="1" applyBorder="1" applyAlignment="1" applyProtection="1">
      <alignment horizontal="center"/>
      <protection hidden="1"/>
    </xf>
    <xf numFmtId="0" fontId="2" fillId="0" borderId="14" xfId="0" applyFont="1" applyBorder="1" applyAlignment="1" applyProtection="1">
      <alignment/>
      <protection hidden="1"/>
    </xf>
    <xf numFmtId="0" fontId="2" fillId="0" borderId="14" xfId="0" applyFont="1" applyBorder="1" applyAlignment="1" applyProtection="1">
      <alignment horizontal="center"/>
      <protection hidden="1"/>
    </xf>
    <xf numFmtId="0" fontId="2" fillId="0" borderId="10" xfId="0" applyFont="1" applyBorder="1" applyAlignment="1" applyProtection="1">
      <alignment/>
      <protection hidden="1"/>
    </xf>
    <xf numFmtId="0" fontId="2" fillId="0" borderId="10" xfId="0" applyFont="1" applyBorder="1" applyAlignment="1" applyProtection="1">
      <alignment horizontal="center"/>
      <protection hidden="1"/>
    </xf>
    <xf numFmtId="165" fontId="7" fillId="0" borderId="11" xfId="0" applyNumberFormat="1" applyFont="1" applyFill="1" applyBorder="1" applyAlignment="1" applyProtection="1">
      <alignment horizontal="center"/>
      <protection/>
    </xf>
    <xf numFmtId="0" fontId="3" fillId="0" borderId="11" xfId="0" applyFont="1" applyBorder="1" applyAlignment="1" applyProtection="1">
      <alignment horizontal="center" wrapText="1"/>
      <protection/>
    </xf>
    <xf numFmtId="0" fontId="7" fillId="0" borderId="11" xfId="0" applyFont="1" applyBorder="1" applyAlignment="1" applyProtection="1">
      <alignment horizontal="center" wrapText="1"/>
      <protection/>
    </xf>
    <xf numFmtId="168" fontId="10" fillId="0" borderId="11" xfId="0" applyNumberFormat="1" applyFont="1" applyBorder="1" applyAlignment="1" applyProtection="1">
      <alignment horizontal="center"/>
      <protection/>
    </xf>
    <xf numFmtId="168" fontId="11" fillId="0" borderId="11" xfId="0" applyNumberFormat="1" applyFont="1" applyFill="1" applyBorder="1" applyAlignment="1" applyProtection="1">
      <alignment horizontal="center"/>
      <protection/>
    </xf>
    <xf numFmtId="168" fontId="10" fillId="0" borderId="11" xfId="0" applyNumberFormat="1" applyFont="1" applyFill="1" applyBorder="1" applyAlignment="1" applyProtection="1">
      <alignment horizontal="center"/>
      <protection/>
    </xf>
    <xf numFmtId="165" fontId="7" fillId="0" borderId="11" xfId="0" applyNumberFormat="1" applyFont="1" applyBorder="1" applyAlignment="1" applyProtection="1">
      <alignment horizontal="center"/>
      <protection/>
    </xf>
    <xf numFmtId="0" fontId="5" fillId="0" borderId="0" xfId="0" applyFont="1" applyAlignment="1">
      <alignment horizontal="right"/>
    </xf>
    <xf numFmtId="0" fontId="8" fillId="0" borderId="11" xfId="0" applyFont="1" applyBorder="1" applyAlignment="1" applyProtection="1">
      <alignment horizontal="right" wrapText="1"/>
      <protection/>
    </xf>
    <xf numFmtId="0" fontId="8" fillId="0" borderId="11" xfId="0" applyFont="1" applyBorder="1" applyAlignment="1" applyProtection="1">
      <alignment horizontal="right"/>
      <protection/>
    </xf>
    <xf numFmtId="0" fontId="8" fillId="0" borderId="11" xfId="0" applyFont="1" applyFill="1" applyBorder="1" applyAlignment="1" applyProtection="1">
      <alignment horizontal="right"/>
      <protection/>
    </xf>
    <xf numFmtId="0" fontId="3" fillId="33" borderId="0" xfId="0" applyFont="1" applyFill="1" applyBorder="1" applyAlignment="1" applyProtection="1">
      <alignment horizontal="center"/>
      <protection locked="0"/>
    </xf>
    <xf numFmtId="168" fontId="4" fillId="33" borderId="15" xfId="0" applyNumberFormat="1" applyFont="1" applyFill="1" applyBorder="1" applyAlignment="1" applyProtection="1">
      <alignment horizontal="center"/>
      <protection locked="0"/>
    </xf>
    <xf numFmtId="164" fontId="13" fillId="0" borderId="11" xfId="0" applyNumberFormat="1" applyFont="1" applyFill="1" applyBorder="1" applyAlignment="1" applyProtection="1">
      <alignment horizontal="center" wrapText="1"/>
      <protection locked="0"/>
    </xf>
    <xf numFmtId="168" fontId="7" fillId="0" borderId="11" xfId="0" applyNumberFormat="1" applyFont="1" applyBorder="1" applyAlignment="1" applyProtection="1">
      <alignment horizontal="center" wrapText="1"/>
      <protection/>
    </xf>
    <xf numFmtId="168" fontId="8" fillId="0" borderId="11" xfId="0" applyNumberFormat="1" applyFont="1" applyBorder="1" applyAlignment="1" applyProtection="1">
      <alignment horizontal="center" wrapText="1"/>
      <protection/>
    </xf>
    <xf numFmtId="0" fontId="0" fillId="0" borderId="0" xfId="0" applyBorder="1" applyAlignment="1" applyProtection="1">
      <alignment/>
      <protection hidden="1"/>
    </xf>
    <xf numFmtId="0" fontId="0" fillId="0" borderId="0" xfId="0" applyBorder="1" applyAlignment="1">
      <alignment/>
    </xf>
    <xf numFmtId="168" fontId="10" fillId="0" borderId="0" xfId="0" applyNumberFormat="1" applyFont="1" applyFill="1" applyBorder="1" applyAlignment="1" applyProtection="1">
      <alignment horizontal="center"/>
      <protection/>
    </xf>
    <xf numFmtId="168" fontId="10" fillId="0" borderId="11" xfId="0" applyNumberFormat="1" applyFont="1" applyFill="1" applyBorder="1" applyAlignment="1" applyProtection="1">
      <alignment horizontal="center" wrapText="1"/>
      <protection/>
    </xf>
    <xf numFmtId="49" fontId="7" fillId="0" borderId="11" xfId="0" applyNumberFormat="1" applyFont="1" applyBorder="1" applyAlignment="1" applyProtection="1">
      <alignment horizontal="center" wrapText="1"/>
      <protection/>
    </xf>
    <xf numFmtId="49" fontId="7" fillId="0" borderId="11" xfId="0" applyNumberFormat="1" applyFont="1" applyBorder="1" applyAlignment="1" applyProtection="1">
      <alignment horizontal="center"/>
      <protection/>
    </xf>
    <xf numFmtId="0" fontId="3" fillId="0" borderId="11" xfId="0" applyFont="1" applyBorder="1" applyAlignment="1" applyProtection="1">
      <alignment horizontal="center" wrapText="1"/>
      <protection locked="0"/>
    </xf>
    <xf numFmtId="168" fontId="17" fillId="0" borderId="11" xfId="0" applyNumberFormat="1" applyFont="1" applyFill="1" applyBorder="1" applyAlignment="1" applyProtection="1">
      <alignment horizontal="center" wrapText="1"/>
      <protection/>
    </xf>
    <xf numFmtId="168" fontId="4" fillId="34" borderId="15" xfId="0" applyNumberFormat="1" applyFont="1" applyFill="1" applyBorder="1" applyAlignment="1" applyProtection="1">
      <alignment horizontal="center"/>
      <protection locked="0"/>
    </xf>
    <xf numFmtId="168" fontId="3" fillId="0" borderId="11" xfId="0" applyNumberFormat="1" applyFont="1" applyBorder="1" applyAlignment="1" applyProtection="1">
      <alignment horizontal="center" wrapText="1"/>
      <protection/>
    </xf>
    <xf numFmtId="0" fontId="6" fillId="0" borderId="0" xfId="0" applyFont="1" applyBorder="1" applyAlignment="1" applyProtection="1">
      <alignment horizontal="right"/>
      <protection/>
    </xf>
    <xf numFmtId="0" fontId="6" fillId="0" borderId="0" xfId="0" applyFont="1" applyBorder="1" applyAlignment="1" applyProtection="1">
      <alignment horizontal="left"/>
      <protection/>
    </xf>
    <xf numFmtId="0" fontId="0" fillId="0" borderId="0" xfId="0" applyBorder="1" applyAlignment="1" applyProtection="1">
      <alignment horizontal="centerContinuous"/>
      <protection/>
    </xf>
    <xf numFmtId="164" fontId="0" fillId="0" borderId="0" xfId="0" applyNumberFormat="1" applyBorder="1" applyAlignment="1" applyProtection="1">
      <alignment horizontal="centerContinuous"/>
      <protection/>
    </xf>
    <xf numFmtId="0" fontId="0" fillId="0" borderId="0" xfId="0" applyAlignment="1" applyProtection="1">
      <alignment/>
      <protection/>
    </xf>
    <xf numFmtId="0" fontId="3" fillId="0" borderId="0" xfId="0" applyFont="1" applyBorder="1" applyAlignment="1" applyProtection="1">
      <alignment horizontal="right"/>
      <protection/>
    </xf>
    <xf numFmtId="0" fontId="3" fillId="0" borderId="0" xfId="0" applyFont="1" applyFill="1" applyBorder="1" applyAlignment="1" applyProtection="1">
      <alignment horizontal="left"/>
      <protection/>
    </xf>
    <xf numFmtId="0" fontId="2" fillId="0" borderId="0" xfId="0" applyFont="1" applyBorder="1" applyAlignment="1" applyProtection="1">
      <alignment horizontal="left"/>
      <protection/>
    </xf>
    <xf numFmtId="0" fontId="2" fillId="0" borderId="0" xfId="0" applyFont="1" applyBorder="1" applyAlignment="1" applyProtection="1">
      <alignment horizontal="center"/>
      <protection/>
    </xf>
    <xf numFmtId="0" fontId="4" fillId="0" borderId="0" xfId="0" applyFont="1" applyBorder="1" applyAlignment="1" applyProtection="1">
      <alignment horizontal="right"/>
      <protection/>
    </xf>
    <xf numFmtId="0" fontId="12" fillId="0" borderId="0" xfId="0" applyFont="1" applyAlignment="1" applyProtection="1">
      <alignment horizontal="right"/>
      <protection/>
    </xf>
    <xf numFmtId="168" fontId="3" fillId="0" borderId="0" xfId="0" applyNumberFormat="1" applyFont="1" applyFill="1" applyBorder="1" applyAlignment="1" applyProtection="1">
      <alignment horizontal="center"/>
      <protection/>
    </xf>
    <xf numFmtId="168" fontId="5" fillId="0" borderId="0" xfId="0" applyNumberFormat="1" applyFont="1" applyBorder="1" applyAlignment="1" applyProtection="1">
      <alignment horizontal="center"/>
      <protection/>
    </xf>
    <xf numFmtId="0" fontId="4" fillId="0" borderId="10" xfId="0" applyFont="1" applyBorder="1" applyAlignment="1" applyProtection="1">
      <alignment horizontal="right"/>
      <protection/>
    </xf>
    <xf numFmtId="0" fontId="4" fillId="0" borderId="10" xfId="0" applyFont="1" applyBorder="1" applyAlignment="1" applyProtection="1">
      <alignment horizontal="left"/>
      <protection/>
    </xf>
    <xf numFmtId="164" fontId="3" fillId="0" borderId="11" xfId="0" applyNumberFormat="1" applyFont="1" applyBorder="1" applyAlignment="1" applyProtection="1">
      <alignment horizontal="center" wrapText="1"/>
      <protection/>
    </xf>
    <xf numFmtId="0" fontId="7" fillId="0" borderId="11" xfId="0" applyFont="1" applyBorder="1" applyAlignment="1" applyProtection="1">
      <alignment horizontal="center"/>
      <protection/>
    </xf>
    <xf numFmtId="168" fontId="8" fillId="0" borderId="11" xfId="0" applyNumberFormat="1" applyFont="1" applyBorder="1" applyAlignment="1" applyProtection="1">
      <alignment horizontal="center"/>
      <protection/>
    </xf>
    <xf numFmtId="165" fontId="7" fillId="0" borderId="11" xfId="0" applyNumberFormat="1" applyFont="1" applyBorder="1" applyAlignment="1" applyProtection="1">
      <alignment horizontal="center"/>
      <protection/>
    </xf>
    <xf numFmtId="0" fontId="5" fillId="0" borderId="0" xfId="0" applyFont="1" applyAlignment="1" applyProtection="1">
      <alignment horizontal="right"/>
      <protection/>
    </xf>
    <xf numFmtId="0" fontId="3" fillId="0" borderId="0" xfId="0" applyFont="1" applyBorder="1" applyAlignment="1" applyProtection="1">
      <alignment horizontal="left"/>
      <protection/>
    </xf>
    <xf numFmtId="0" fontId="12" fillId="0" borderId="0" xfId="0" applyFont="1" applyBorder="1" applyAlignment="1" applyProtection="1">
      <alignment horizontal="right"/>
      <protection/>
    </xf>
    <xf numFmtId="0" fontId="7" fillId="0" borderId="0" xfId="0" applyFont="1" applyBorder="1" applyAlignment="1" applyProtection="1">
      <alignment/>
      <protection/>
    </xf>
    <xf numFmtId="165" fontId="7" fillId="0" borderId="11" xfId="0" applyNumberFormat="1" applyFont="1" applyBorder="1" applyAlignment="1" applyProtection="1">
      <alignment horizontal="center" wrapText="1"/>
      <protection/>
    </xf>
    <xf numFmtId="0" fontId="7" fillId="0" borderId="11" xfId="0" applyFont="1" applyBorder="1" applyAlignment="1" applyProtection="1">
      <alignment/>
      <protection locked="0"/>
    </xf>
    <xf numFmtId="0" fontId="7" fillId="0" borderId="11" xfId="0" applyFont="1" applyBorder="1" applyAlignment="1" applyProtection="1">
      <alignment/>
      <protection locked="0"/>
    </xf>
    <xf numFmtId="0" fontId="6" fillId="0" borderId="0" xfId="0" applyFont="1" applyBorder="1" applyAlignment="1" applyProtection="1">
      <alignment horizontal="center"/>
      <protection/>
    </xf>
    <xf numFmtId="0" fontId="4" fillId="0" borderId="0" xfId="0" applyFont="1" applyBorder="1" applyAlignment="1" applyProtection="1">
      <alignment horizontal="right"/>
      <protection/>
    </xf>
    <xf numFmtId="0" fontId="12" fillId="0" borderId="0" xfId="0" applyFont="1" applyAlignment="1" applyProtection="1">
      <alignment horizontal="right"/>
      <protection/>
    </xf>
    <xf numFmtId="0" fontId="16" fillId="0" borderId="16" xfId="0" applyFont="1" applyBorder="1" applyAlignment="1" applyProtection="1">
      <alignment horizontal="left" vertical="top" wrapText="1"/>
      <protection/>
    </xf>
    <xf numFmtId="0" fontId="2" fillId="0" borderId="17" xfId="0" applyFont="1" applyBorder="1" applyAlignment="1" applyProtection="1">
      <alignment horizontal="left" vertical="top"/>
      <protection/>
    </xf>
    <xf numFmtId="0" fontId="2" fillId="0" borderId="18" xfId="0" applyFont="1" applyBorder="1" applyAlignment="1" applyProtection="1">
      <alignment horizontal="left" vertical="top"/>
      <protection/>
    </xf>
    <xf numFmtId="0" fontId="2" fillId="0" borderId="19" xfId="0" applyFont="1" applyBorder="1" applyAlignment="1" applyProtection="1">
      <alignment horizontal="left" vertical="top"/>
      <protection/>
    </xf>
    <xf numFmtId="0" fontId="2" fillId="0" borderId="0" xfId="0" applyFont="1" applyBorder="1" applyAlignment="1" applyProtection="1">
      <alignment horizontal="left" vertical="top"/>
      <protection/>
    </xf>
    <xf numFmtId="0" fontId="2" fillId="0" borderId="20" xfId="0" applyFont="1" applyBorder="1" applyAlignment="1" applyProtection="1">
      <alignment horizontal="left" vertical="top"/>
      <protection/>
    </xf>
    <xf numFmtId="0" fontId="2" fillId="0" borderId="21" xfId="0" applyFont="1" applyBorder="1" applyAlignment="1" applyProtection="1">
      <alignment horizontal="left" vertical="top"/>
      <protection/>
    </xf>
    <xf numFmtId="0" fontId="2" fillId="0" borderId="15" xfId="0" applyFont="1" applyBorder="1" applyAlignment="1" applyProtection="1">
      <alignment horizontal="left" vertical="top"/>
      <protection/>
    </xf>
    <xf numFmtId="0" fontId="2" fillId="0" borderId="22" xfId="0" applyFont="1" applyBorder="1" applyAlignment="1" applyProtection="1">
      <alignment horizontal="left" vertical="top"/>
      <protection/>
    </xf>
    <xf numFmtId="0" fontId="4" fillId="33" borderId="0" xfId="0" applyFont="1" applyFill="1" applyBorder="1" applyAlignment="1" applyProtection="1">
      <alignment horizontal="left"/>
      <protection locked="0"/>
    </xf>
    <xf numFmtId="0" fontId="12" fillId="0" borderId="0" xfId="0" applyFont="1" applyBorder="1" applyAlignment="1" applyProtection="1">
      <alignment horizontal="right"/>
      <protection/>
    </xf>
    <xf numFmtId="0" fontId="0" fillId="0" borderId="17" xfId="0" applyBorder="1" applyAlignment="1" applyProtection="1">
      <alignment horizontal="left" vertical="top"/>
      <protection/>
    </xf>
    <xf numFmtId="0" fontId="0" fillId="0" borderId="18" xfId="0" applyBorder="1" applyAlignment="1" applyProtection="1">
      <alignment horizontal="left" vertical="top"/>
      <protection/>
    </xf>
    <xf numFmtId="0" fontId="0" fillId="0" borderId="19" xfId="0" applyBorder="1" applyAlignment="1" applyProtection="1">
      <alignment horizontal="left" vertical="top"/>
      <protection/>
    </xf>
    <xf numFmtId="0" fontId="0" fillId="0" borderId="0" xfId="0" applyBorder="1" applyAlignment="1" applyProtection="1">
      <alignment horizontal="left" vertical="top"/>
      <protection/>
    </xf>
    <xf numFmtId="0" fontId="0" fillId="0" borderId="20" xfId="0" applyBorder="1" applyAlignment="1" applyProtection="1">
      <alignment horizontal="left" vertical="top"/>
      <protection/>
    </xf>
    <xf numFmtId="0" fontId="0" fillId="0" borderId="21" xfId="0" applyBorder="1" applyAlignment="1" applyProtection="1">
      <alignment horizontal="left" vertical="top"/>
      <protection/>
    </xf>
    <xf numFmtId="0" fontId="0" fillId="0" borderId="15" xfId="0" applyBorder="1" applyAlignment="1" applyProtection="1">
      <alignment horizontal="left" vertical="top"/>
      <protection/>
    </xf>
    <xf numFmtId="0" fontId="0" fillId="0" borderId="22" xfId="0" applyBorder="1" applyAlignment="1" applyProtection="1">
      <alignment horizontal="left" vertical="top"/>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46"/>
  <sheetViews>
    <sheetView tabSelected="1" zoomScale="85" zoomScaleNormal="85" zoomScalePageLayoutView="0" workbookViewId="0" topLeftCell="A1">
      <selection activeCell="G3" sqref="G3"/>
    </sheetView>
  </sheetViews>
  <sheetFormatPr defaultColWidth="9.140625" defaultRowHeight="12.75"/>
  <cols>
    <col min="1" max="1" width="10.8515625" style="21" customWidth="1"/>
    <col min="2" max="2" width="14.00390625" style="0" customWidth="1"/>
    <col min="3" max="3" width="13.7109375" style="0" customWidth="1"/>
    <col min="4" max="4" width="15.57421875" style="0" customWidth="1"/>
    <col min="5" max="5" width="16.140625" style="0" customWidth="1"/>
    <col min="6" max="6" width="15.00390625" style="0" customWidth="1"/>
    <col min="7" max="7" width="15.140625" style="0" customWidth="1"/>
    <col min="8" max="8" width="9.140625" style="5" hidden="1" customWidth="1"/>
    <col min="9" max="9" width="5.421875" style="5" hidden="1" customWidth="1"/>
    <col min="10" max="10" width="9.140625" style="5" hidden="1" customWidth="1"/>
    <col min="11" max="11" width="11.57421875" style="5" hidden="1" customWidth="1"/>
    <col min="12" max="12" width="16.00390625" style="5" hidden="1" customWidth="1"/>
  </cols>
  <sheetData>
    <row r="1" spans="1:19" ht="20.25">
      <c r="A1" s="66" t="s">
        <v>68</v>
      </c>
      <c r="B1" s="66"/>
      <c r="C1" s="66"/>
      <c r="D1" s="66"/>
      <c r="E1" s="66"/>
      <c r="F1" s="66"/>
      <c r="G1" s="66"/>
      <c r="M1" s="44"/>
      <c r="N1" s="44"/>
      <c r="O1" s="44"/>
      <c r="P1" s="44"/>
      <c r="Q1" s="44"/>
      <c r="R1" s="44"/>
      <c r="S1" s="44"/>
    </row>
    <row r="2" spans="1:19" ht="12.75" customHeight="1">
      <c r="A2" s="40"/>
      <c r="B2" s="41"/>
      <c r="C2" s="42"/>
      <c r="D2" s="42"/>
      <c r="E2" s="42"/>
      <c r="F2" s="42"/>
      <c r="G2" s="43"/>
      <c r="M2" s="44"/>
      <c r="N2" s="44"/>
      <c r="O2" s="44"/>
      <c r="P2" s="44"/>
      <c r="Q2" s="44"/>
      <c r="R2" s="44"/>
      <c r="S2" s="44"/>
    </row>
    <row r="3" spans="1:19" ht="22.5" customHeight="1">
      <c r="A3" s="44"/>
      <c r="B3" s="45" t="s">
        <v>51</v>
      </c>
      <c r="C3" s="78" t="s">
        <v>62</v>
      </c>
      <c r="D3" s="78"/>
      <c r="E3" s="46"/>
      <c r="F3" s="45" t="s">
        <v>14</v>
      </c>
      <c r="G3" s="25" t="s">
        <v>77</v>
      </c>
      <c r="H3" s="44"/>
      <c r="M3" s="44"/>
      <c r="N3" s="44"/>
      <c r="O3" s="44"/>
      <c r="P3" s="44"/>
      <c r="Q3" s="44"/>
      <c r="R3" s="44"/>
      <c r="S3" s="44"/>
    </row>
    <row r="4" spans="1:19" ht="24" customHeight="1">
      <c r="A4" s="47"/>
      <c r="B4" s="47"/>
      <c r="C4" s="44"/>
      <c r="D4" s="48"/>
      <c r="E4" s="48"/>
      <c r="F4" s="48"/>
      <c r="G4" s="48"/>
      <c r="H4" s="47"/>
      <c r="M4" s="44"/>
      <c r="N4" s="44"/>
      <c r="O4" s="44"/>
      <c r="P4" s="44"/>
      <c r="Q4" s="44"/>
      <c r="R4" s="44"/>
      <c r="S4" s="44"/>
    </row>
    <row r="5" spans="1:19" ht="23.25" customHeight="1" thickBot="1">
      <c r="A5" s="67" t="s">
        <v>54</v>
      </c>
      <c r="B5" s="67"/>
      <c r="C5" s="68"/>
      <c r="D5" s="68"/>
      <c r="E5" s="26">
        <v>40183</v>
      </c>
      <c r="F5" s="44"/>
      <c r="G5" s="51"/>
      <c r="H5" s="60"/>
      <c r="M5" s="44"/>
      <c r="N5" s="44"/>
      <c r="O5" s="44"/>
      <c r="P5" s="44"/>
      <c r="Q5" s="44"/>
      <c r="R5" s="44"/>
      <c r="S5" s="44"/>
    </row>
    <row r="6" spans="1:19" ht="21" customHeight="1">
      <c r="A6" s="49"/>
      <c r="B6" s="49"/>
      <c r="C6" s="50"/>
      <c r="D6" s="50"/>
      <c r="E6" s="52" t="s">
        <v>67</v>
      </c>
      <c r="F6" s="44"/>
      <c r="G6" s="52"/>
      <c r="H6" s="60"/>
      <c r="M6" s="44"/>
      <c r="N6" s="44"/>
      <c r="O6" s="44"/>
      <c r="P6" s="44"/>
      <c r="Q6" s="44"/>
      <c r="R6" s="44"/>
      <c r="S6" s="44"/>
    </row>
    <row r="7" spans="1:19" ht="11.25" customHeight="1" thickBot="1">
      <c r="A7" s="53"/>
      <c r="B7" s="54"/>
      <c r="C7" s="1"/>
      <c r="D7" s="1"/>
      <c r="E7" s="1"/>
      <c r="F7" s="1"/>
      <c r="G7" s="4"/>
      <c r="M7" s="44"/>
      <c r="N7" s="44"/>
      <c r="O7" s="44"/>
      <c r="P7" s="44"/>
      <c r="Q7" s="44"/>
      <c r="R7" s="44"/>
      <c r="S7" s="44"/>
    </row>
    <row r="8" spans="1:19" ht="52.5" customHeight="1">
      <c r="A8" s="15" t="s">
        <v>15</v>
      </c>
      <c r="B8" s="15" t="s">
        <v>18</v>
      </c>
      <c r="C8" s="15" t="s">
        <v>1</v>
      </c>
      <c r="D8" s="15" t="s">
        <v>63</v>
      </c>
      <c r="E8" s="15" t="s">
        <v>16</v>
      </c>
      <c r="F8" s="15" t="s">
        <v>64</v>
      </c>
      <c r="G8" s="55" t="s">
        <v>17</v>
      </c>
      <c r="M8" s="44"/>
      <c r="N8" s="69" t="s">
        <v>73</v>
      </c>
      <c r="O8" s="70"/>
      <c r="P8" s="70"/>
      <c r="Q8" s="70"/>
      <c r="R8" s="70"/>
      <c r="S8" s="71"/>
    </row>
    <row r="9" spans="1:19" ht="27" customHeight="1" thickBot="1">
      <c r="A9" s="22" t="s">
        <v>2</v>
      </c>
      <c r="B9" s="16" t="s">
        <v>47</v>
      </c>
      <c r="C9" s="34" t="s">
        <v>55</v>
      </c>
      <c r="D9" s="17">
        <f>E9-14</f>
        <v>40197</v>
      </c>
      <c r="E9" s="18">
        <f>E5+28</f>
        <v>40211</v>
      </c>
      <c r="F9" s="19">
        <f>E9+13</f>
        <v>40224</v>
      </c>
      <c r="G9" s="27"/>
      <c r="H9" s="6" t="s">
        <v>0</v>
      </c>
      <c r="I9" s="7" t="s">
        <v>1</v>
      </c>
      <c r="J9" s="7" t="s">
        <v>11</v>
      </c>
      <c r="K9" s="7" t="s">
        <v>12</v>
      </c>
      <c r="L9" s="7" t="s">
        <v>13</v>
      </c>
      <c r="M9" s="44"/>
      <c r="N9" s="72"/>
      <c r="O9" s="73"/>
      <c r="P9" s="73"/>
      <c r="Q9" s="73"/>
      <c r="R9" s="73"/>
      <c r="S9" s="74"/>
    </row>
    <row r="10" spans="1:19" ht="27" customHeight="1" thickTop="1">
      <c r="A10" s="23" t="s">
        <v>19</v>
      </c>
      <c r="B10" s="16" t="s">
        <v>47</v>
      </c>
      <c r="C10" s="35" t="s">
        <v>56</v>
      </c>
      <c r="D10" s="17">
        <f aca="true" t="shared" si="0" ref="D10:D41">E10-14</f>
        <v>40225</v>
      </c>
      <c r="E10" s="18">
        <f aca="true" t="shared" si="1" ref="E10:E18">E9+28</f>
        <v>40239</v>
      </c>
      <c r="F10" s="19">
        <f>E10+13</f>
        <v>40252</v>
      </c>
      <c r="G10" s="2"/>
      <c r="H10" s="8" t="s">
        <v>2</v>
      </c>
      <c r="I10" s="9"/>
      <c r="J10" s="9">
        <v>30</v>
      </c>
      <c r="K10" s="9">
        <v>15</v>
      </c>
      <c r="L10" s="9">
        <v>60</v>
      </c>
      <c r="M10" s="44"/>
      <c r="N10" s="72"/>
      <c r="O10" s="73"/>
      <c r="P10" s="73"/>
      <c r="Q10" s="73"/>
      <c r="R10" s="73"/>
      <c r="S10" s="74"/>
    </row>
    <row r="11" spans="1:19" ht="27" customHeight="1">
      <c r="A11" s="23" t="s">
        <v>3</v>
      </c>
      <c r="B11" s="16" t="s">
        <v>48</v>
      </c>
      <c r="C11" s="35" t="s">
        <v>57</v>
      </c>
      <c r="D11" s="17">
        <f t="shared" si="0"/>
        <v>40253</v>
      </c>
      <c r="E11" s="18">
        <f t="shared" si="1"/>
        <v>40267</v>
      </c>
      <c r="F11" s="19">
        <f>E11+13</f>
        <v>40280</v>
      </c>
      <c r="G11" s="3"/>
      <c r="H11" s="10" t="s">
        <v>3</v>
      </c>
      <c r="I11" s="11"/>
      <c r="J11" s="11">
        <v>90</v>
      </c>
      <c r="K11" s="11">
        <v>61</v>
      </c>
      <c r="L11" s="11">
        <v>136</v>
      </c>
      <c r="M11" s="44"/>
      <c r="N11" s="72"/>
      <c r="O11" s="73"/>
      <c r="P11" s="73"/>
      <c r="Q11" s="73"/>
      <c r="R11" s="73"/>
      <c r="S11" s="74"/>
    </row>
    <row r="12" spans="1:19" ht="27" customHeight="1">
      <c r="A12" s="23" t="s">
        <v>20</v>
      </c>
      <c r="B12" s="16" t="s">
        <v>47</v>
      </c>
      <c r="C12" s="35" t="s">
        <v>58</v>
      </c>
      <c r="D12" s="17">
        <f t="shared" si="0"/>
        <v>40281</v>
      </c>
      <c r="E12" s="18">
        <f t="shared" si="1"/>
        <v>40295</v>
      </c>
      <c r="F12" s="19">
        <f>E12+13</f>
        <v>40308</v>
      </c>
      <c r="G12" s="3"/>
      <c r="H12" s="12" t="s">
        <v>4</v>
      </c>
      <c r="I12" s="13"/>
      <c r="J12" s="13">
        <v>182</v>
      </c>
      <c r="K12" s="13">
        <v>137</v>
      </c>
      <c r="L12" s="13">
        <v>273</v>
      </c>
      <c r="M12" s="44"/>
      <c r="N12" s="72"/>
      <c r="O12" s="73"/>
      <c r="P12" s="73"/>
      <c r="Q12" s="73"/>
      <c r="R12" s="73"/>
      <c r="S12" s="74"/>
    </row>
    <row r="13" spans="1:19" ht="27.75" customHeight="1">
      <c r="A13" s="23" t="s">
        <v>21</v>
      </c>
      <c r="B13" s="16" t="s">
        <v>47</v>
      </c>
      <c r="C13" s="35" t="s">
        <v>59</v>
      </c>
      <c r="D13" s="17">
        <f t="shared" si="0"/>
        <v>40309</v>
      </c>
      <c r="E13" s="18">
        <f t="shared" si="1"/>
        <v>40323</v>
      </c>
      <c r="F13" s="19">
        <f aca="true" t="shared" si="2" ref="F13:F41">E13+13</f>
        <v>40336</v>
      </c>
      <c r="G13" s="3"/>
      <c r="H13" s="10" t="s">
        <v>5</v>
      </c>
      <c r="I13" s="11"/>
      <c r="J13" s="11">
        <v>365</v>
      </c>
      <c r="K13" s="11">
        <f>365-91</f>
        <v>274</v>
      </c>
      <c r="L13" s="11">
        <f>J13+91</f>
        <v>456</v>
      </c>
      <c r="M13" s="44"/>
      <c r="N13" s="72"/>
      <c r="O13" s="73"/>
      <c r="P13" s="73"/>
      <c r="Q13" s="73"/>
      <c r="R13" s="73"/>
      <c r="S13" s="74"/>
    </row>
    <row r="14" spans="1:19" ht="27" customHeight="1">
      <c r="A14" s="23" t="s">
        <v>4</v>
      </c>
      <c r="B14" s="16" t="s">
        <v>49</v>
      </c>
      <c r="C14" s="35" t="s">
        <v>60</v>
      </c>
      <c r="D14" s="17">
        <f t="shared" si="0"/>
        <v>40337</v>
      </c>
      <c r="E14" s="18">
        <f t="shared" si="1"/>
        <v>40351</v>
      </c>
      <c r="F14" s="19">
        <f t="shared" si="2"/>
        <v>40364</v>
      </c>
      <c r="G14" s="3"/>
      <c r="H14" s="10" t="s">
        <v>6</v>
      </c>
      <c r="I14" s="11"/>
      <c r="J14" s="11">
        <f>J13+183</f>
        <v>548</v>
      </c>
      <c r="K14" s="11">
        <f>J14-91</f>
        <v>457</v>
      </c>
      <c r="L14" s="11">
        <f>J14+91</f>
        <v>639</v>
      </c>
      <c r="M14" s="44"/>
      <c r="N14" s="72"/>
      <c r="O14" s="73"/>
      <c r="P14" s="73"/>
      <c r="Q14" s="73"/>
      <c r="R14" s="73"/>
      <c r="S14" s="74"/>
    </row>
    <row r="15" spans="1:19" ht="27" customHeight="1">
      <c r="A15" s="23" t="s">
        <v>22</v>
      </c>
      <c r="B15" s="16" t="s">
        <v>47</v>
      </c>
      <c r="C15" s="20">
        <v>10</v>
      </c>
      <c r="D15" s="17">
        <f t="shared" si="0"/>
        <v>40365</v>
      </c>
      <c r="E15" s="18">
        <f t="shared" si="1"/>
        <v>40379</v>
      </c>
      <c r="F15" s="19">
        <f t="shared" si="2"/>
        <v>40392</v>
      </c>
      <c r="G15" s="3"/>
      <c r="H15" s="10" t="s">
        <v>7</v>
      </c>
      <c r="I15" s="11"/>
      <c r="J15" s="11">
        <f>J14+182</f>
        <v>730</v>
      </c>
      <c r="K15" s="11">
        <f>J15-90</f>
        <v>640</v>
      </c>
      <c r="L15" s="11">
        <f>730+91</f>
        <v>821</v>
      </c>
      <c r="M15" s="44"/>
      <c r="N15" s="72"/>
      <c r="O15" s="73"/>
      <c r="P15" s="73"/>
      <c r="Q15" s="73"/>
      <c r="R15" s="73"/>
      <c r="S15" s="74"/>
    </row>
    <row r="16" spans="1:19" ht="27" customHeight="1">
      <c r="A16" s="23" t="s">
        <v>23</v>
      </c>
      <c r="B16" s="16" t="s">
        <v>47</v>
      </c>
      <c r="C16" s="20">
        <v>11</v>
      </c>
      <c r="D16" s="17">
        <f t="shared" si="0"/>
        <v>40393</v>
      </c>
      <c r="E16" s="18">
        <f t="shared" si="1"/>
        <v>40407</v>
      </c>
      <c r="F16" s="19">
        <f t="shared" si="2"/>
        <v>40420</v>
      </c>
      <c r="G16" s="3"/>
      <c r="H16" s="10" t="s">
        <v>8</v>
      </c>
      <c r="I16" s="11"/>
      <c r="J16" s="11">
        <f>J15+183</f>
        <v>913</v>
      </c>
      <c r="K16" s="11">
        <f>913-91</f>
        <v>822</v>
      </c>
      <c r="L16" s="11">
        <f>913+91</f>
        <v>1004</v>
      </c>
      <c r="M16" s="44"/>
      <c r="N16" s="72"/>
      <c r="O16" s="73"/>
      <c r="P16" s="73"/>
      <c r="Q16" s="73"/>
      <c r="R16" s="73"/>
      <c r="S16" s="74"/>
    </row>
    <row r="17" spans="1:19" ht="27" customHeight="1">
      <c r="A17" s="23" t="s">
        <v>24</v>
      </c>
      <c r="B17" s="16" t="s">
        <v>48</v>
      </c>
      <c r="C17" s="20">
        <v>12</v>
      </c>
      <c r="D17" s="17">
        <f t="shared" si="0"/>
        <v>40421</v>
      </c>
      <c r="E17" s="18">
        <f t="shared" si="1"/>
        <v>40435</v>
      </c>
      <c r="F17" s="19">
        <f t="shared" si="2"/>
        <v>40448</v>
      </c>
      <c r="G17" s="3"/>
      <c r="H17" s="10" t="s">
        <v>9</v>
      </c>
      <c r="I17" s="11"/>
      <c r="J17" s="11">
        <f>J16+182</f>
        <v>1095</v>
      </c>
      <c r="K17" s="11">
        <f>1095-90</f>
        <v>1005</v>
      </c>
      <c r="L17" s="11">
        <f>1095+91</f>
        <v>1186</v>
      </c>
      <c r="M17" s="44"/>
      <c r="N17" s="72"/>
      <c r="O17" s="73"/>
      <c r="P17" s="73"/>
      <c r="Q17" s="73"/>
      <c r="R17" s="73"/>
      <c r="S17" s="74"/>
    </row>
    <row r="18" spans="1:19" ht="25.5" customHeight="1" thickBot="1">
      <c r="A18" s="24" t="s">
        <v>25</v>
      </c>
      <c r="B18" s="56" t="s">
        <v>47</v>
      </c>
      <c r="C18" s="14">
        <v>13</v>
      </c>
      <c r="D18" s="17">
        <f t="shared" si="0"/>
        <v>40449</v>
      </c>
      <c r="E18" s="57">
        <f t="shared" si="1"/>
        <v>40463</v>
      </c>
      <c r="F18" s="19">
        <f t="shared" si="2"/>
        <v>40476</v>
      </c>
      <c r="G18" s="65"/>
      <c r="H18" s="10" t="s">
        <v>10</v>
      </c>
      <c r="I18" s="11"/>
      <c r="J18" s="11" t="e">
        <f>#REF!+182</f>
        <v>#REF!</v>
      </c>
      <c r="K18" s="11">
        <f>1460-90</f>
        <v>1370</v>
      </c>
      <c r="L18" s="11">
        <f>1460+91</f>
        <v>1551</v>
      </c>
      <c r="M18" s="44"/>
      <c r="N18" s="75"/>
      <c r="O18" s="76"/>
      <c r="P18" s="76"/>
      <c r="Q18" s="76"/>
      <c r="R18" s="76"/>
      <c r="S18" s="77"/>
    </row>
    <row r="19" spans="1:19" ht="27.75" customHeight="1">
      <c r="A19" s="23" t="s">
        <v>26</v>
      </c>
      <c r="B19" s="56" t="s">
        <v>47</v>
      </c>
      <c r="C19" s="58">
        <v>14</v>
      </c>
      <c r="D19" s="17">
        <f t="shared" si="0"/>
        <v>40477</v>
      </c>
      <c r="E19" s="57">
        <f>E18+28</f>
        <v>40491</v>
      </c>
      <c r="F19" s="19">
        <f t="shared" si="2"/>
        <v>40504</v>
      </c>
      <c r="G19" s="65"/>
      <c r="M19" s="44"/>
      <c r="N19" s="44"/>
      <c r="O19" s="44"/>
      <c r="P19" s="44"/>
      <c r="Q19" s="44"/>
      <c r="R19" s="44"/>
      <c r="S19" s="44"/>
    </row>
    <row r="20" spans="1:19" ht="27.75" customHeight="1">
      <c r="A20" s="23" t="s">
        <v>5</v>
      </c>
      <c r="B20" s="56" t="s">
        <v>50</v>
      </c>
      <c r="C20" s="58">
        <v>15</v>
      </c>
      <c r="D20" s="17">
        <f t="shared" si="0"/>
        <v>40505</v>
      </c>
      <c r="E20" s="57">
        <f aca="true" t="shared" si="3" ref="E20:E41">E19+28</f>
        <v>40519</v>
      </c>
      <c r="F20" s="19">
        <f t="shared" si="2"/>
        <v>40532</v>
      </c>
      <c r="G20" s="65"/>
      <c r="M20" s="44"/>
      <c r="N20" s="44"/>
      <c r="O20" s="44"/>
      <c r="P20" s="44"/>
      <c r="Q20" s="44"/>
      <c r="R20" s="44"/>
      <c r="S20" s="44"/>
    </row>
    <row r="21" spans="1:19" ht="27.75" customHeight="1">
      <c r="A21" s="23" t="s">
        <v>27</v>
      </c>
      <c r="B21" s="56" t="s">
        <v>47</v>
      </c>
      <c r="C21" s="58">
        <v>16</v>
      </c>
      <c r="D21" s="17">
        <f t="shared" si="0"/>
        <v>40533</v>
      </c>
      <c r="E21" s="57">
        <f t="shared" si="3"/>
        <v>40547</v>
      </c>
      <c r="F21" s="19">
        <f t="shared" si="2"/>
        <v>40560</v>
      </c>
      <c r="G21" s="65"/>
      <c r="M21" s="44"/>
      <c r="N21" s="44"/>
      <c r="O21" s="44"/>
      <c r="P21" s="44"/>
      <c r="Q21" s="44"/>
      <c r="R21" s="44"/>
      <c r="S21" s="44"/>
    </row>
    <row r="22" spans="1:19" ht="27.75" customHeight="1">
      <c r="A22" s="23" t="s">
        <v>28</v>
      </c>
      <c r="B22" s="56" t="s">
        <v>47</v>
      </c>
      <c r="C22" s="58">
        <v>17</v>
      </c>
      <c r="D22" s="17">
        <f t="shared" si="0"/>
        <v>40561</v>
      </c>
      <c r="E22" s="57">
        <f t="shared" si="3"/>
        <v>40575</v>
      </c>
      <c r="F22" s="19">
        <f t="shared" si="2"/>
        <v>40588</v>
      </c>
      <c r="G22" s="65"/>
      <c r="M22" s="44"/>
      <c r="N22" s="44"/>
      <c r="O22" s="44"/>
      <c r="P22" s="44"/>
      <c r="Q22" s="44"/>
      <c r="R22" s="44"/>
      <c r="S22" s="44"/>
    </row>
    <row r="23" spans="1:19" ht="27.75" customHeight="1">
      <c r="A23" s="23" t="s">
        <v>29</v>
      </c>
      <c r="B23" s="56" t="s">
        <v>48</v>
      </c>
      <c r="C23" s="58">
        <v>18</v>
      </c>
      <c r="D23" s="17">
        <f t="shared" si="0"/>
        <v>40589</v>
      </c>
      <c r="E23" s="57">
        <f t="shared" si="3"/>
        <v>40603</v>
      </c>
      <c r="F23" s="19">
        <f t="shared" si="2"/>
        <v>40616</v>
      </c>
      <c r="G23" s="65"/>
      <c r="M23" s="44"/>
      <c r="N23" s="44"/>
      <c r="O23" s="44"/>
      <c r="P23" s="44"/>
      <c r="Q23" s="44"/>
      <c r="R23" s="44"/>
      <c r="S23" s="44"/>
    </row>
    <row r="24" spans="1:19" ht="27.75" customHeight="1">
      <c r="A24" s="23" t="s">
        <v>30</v>
      </c>
      <c r="B24" s="56" t="s">
        <v>47</v>
      </c>
      <c r="C24" s="58">
        <v>19</v>
      </c>
      <c r="D24" s="17">
        <f t="shared" si="0"/>
        <v>40617</v>
      </c>
      <c r="E24" s="57">
        <f t="shared" si="3"/>
        <v>40631</v>
      </c>
      <c r="F24" s="19">
        <f t="shared" si="2"/>
        <v>40644</v>
      </c>
      <c r="G24" s="65"/>
      <c r="M24" s="44"/>
      <c r="N24" s="44"/>
      <c r="O24" s="44"/>
      <c r="P24" s="44"/>
      <c r="Q24" s="44"/>
      <c r="R24" s="44"/>
      <c r="S24" s="44"/>
    </row>
    <row r="25" spans="1:19" ht="27.75" customHeight="1">
      <c r="A25" s="23" t="s">
        <v>31</v>
      </c>
      <c r="B25" s="56" t="s">
        <v>47</v>
      </c>
      <c r="C25" s="58">
        <v>20</v>
      </c>
      <c r="D25" s="17">
        <f t="shared" si="0"/>
        <v>40645</v>
      </c>
      <c r="E25" s="57">
        <f t="shared" si="3"/>
        <v>40659</v>
      </c>
      <c r="F25" s="19">
        <f t="shared" si="2"/>
        <v>40672</v>
      </c>
      <c r="G25" s="65"/>
      <c r="M25" s="44"/>
      <c r="N25" s="44"/>
      <c r="O25" s="44"/>
      <c r="P25" s="44"/>
      <c r="Q25" s="44"/>
      <c r="R25" s="44"/>
      <c r="S25" s="44"/>
    </row>
    <row r="26" spans="1:19" ht="27.75" customHeight="1">
      <c r="A26" s="23" t="s">
        <v>6</v>
      </c>
      <c r="B26" s="56" t="s">
        <v>49</v>
      </c>
      <c r="C26" s="58">
        <v>21</v>
      </c>
      <c r="D26" s="17">
        <f t="shared" si="0"/>
        <v>40673</v>
      </c>
      <c r="E26" s="57">
        <f t="shared" si="3"/>
        <v>40687</v>
      </c>
      <c r="F26" s="19">
        <f t="shared" si="2"/>
        <v>40700</v>
      </c>
      <c r="G26" s="65"/>
      <c r="M26" s="44"/>
      <c r="N26" s="44"/>
      <c r="O26" s="44"/>
      <c r="P26" s="44"/>
      <c r="Q26" s="44"/>
      <c r="R26" s="44"/>
      <c r="S26" s="44"/>
    </row>
    <row r="27" spans="1:19" ht="27.75" customHeight="1">
      <c r="A27" s="23" t="s">
        <v>32</v>
      </c>
      <c r="B27" s="56" t="s">
        <v>47</v>
      </c>
      <c r="C27" s="58">
        <v>22</v>
      </c>
      <c r="D27" s="17">
        <f t="shared" si="0"/>
        <v>40701</v>
      </c>
      <c r="E27" s="57">
        <f t="shared" si="3"/>
        <v>40715</v>
      </c>
      <c r="F27" s="19">
        <f t="shared" si="2"/>
        <v>40728</v>
      </c>
      <c r="G27" s="65"/>
      <c r="M27" s="44"/>
      <c r="N27" s="44"/>
      <c r="O27" s="44"/>
      <c r="P27" s="44"/>
      <c r="Q27" s="44"/>
      <c r="R27" s="44"/>
      <c r="S27" s="44"/>
    </row>
    <row r="28" spans="1:19" ht="27.75" customHeight="1">
      <c r="A28" s="23" t="s">
        <v>33</v>
      </c>
      <c r="B28" s="56" t="s">
        <v>47</v>
      </c>
      <c r="C28" s="58">
        <v>23</v>
      </c>
      <c r="D28" s="17">
        <f t="shared" si="0"/>
        <v>40729</v>
      </c>
      <c r="E28" s="57">
        <f t="shared" si="3"/>
        <v>40743</v>
      </c>
      <c r="F28" s="19">
        <f t="shared" si="2"/>
        <v>40756</v>
      </c>
      <c r="G28" s="65"/>
      <c r="M28" s="44"/>
      <c r="N28" s="44"/>
      <c r="O28" s="44"/>
      <c r="P28" s="44"/>
      <c r="Q28" s="44"/>
      <c r="R28" s="44"/>
      <c r="S28" s="44"/>
    </row>
    <row r="29" spans="1:19" ht="27.75" customHeight="1">
      <c r="A29" s="23" t="s">
        <v>34</v>
      </c>
      <c r="B29" s="56" t="s">
        <v>48</v>
      </c>
      <c r="C29" s="58">
        <v>24</v>
      </c>
      <c r="D29" s="17">
        <f t="shared" si="0"/>
        <v>40757</v>
      </c>
      <c r="E29" s="57">
        <f t="shared" si="3"/>
        <v>40771</v>
      </c>
      <c r="F29" s="19">
        <f t="shared" si="2"/>
        <v>40784</v>
      </c>
      <c r="G29" s="65"/>
      <c r="M29" s="44"/>
      <c r="N29" s="44"/>
      <c r="O29" s="44"/>
      <c r="P29" s="44"/>
      <c r="Q29" s="44"/>
      <c r="R29" s="44"/>
      <c r="S29" s="44"/>
    </row>
    <row r="30" spans="1:19" ht="27.75" customHeight="1">
      <c r="A30" s="23" t="s">
        <v>35</v>
      </c>
      <c r="B30" s="56" t="s">
        <v>47</v>
      </c>
      <c r="C30" s="58">
        <v>25</v>
      </c>
      <c r="D30" s="17">
        <f t="shared" si="0"/>
        <v>40785</v>
      </c>
      <c r="E30" s="57">
        <f t="shared" si="3"/>
        <v>40799</v>
      </c>
      <c r="F30" s="19">
        <f t="shared" si="2"/>
        <v>40812</v>
      </c>
      <c r="G30" s="65"/>
      <c r="M30" s="44"/>
      <c r="N30" s="44"/>
      <c r="O30" s="44"/>
      <c r="P30" s="44"/>
      <c r="Q30" s="44"/>
      <c r="R30" s="44"/>
      <c r="S30" s="44"/>
    </row>
    <row r="31" spans="1:19" ht="27.75" customHeight="1">
      <c r="A31" s="23" t="s">
        <v>36</v>
      </c>
      <c r="B31" s="56" t="s">
        <v>47</v>
      </c>
      <c r="C31" s="58">
        <v>26</v>
      </c>
      <c r="D31" s="17">
        <f t="shared" si="0"/>
        <v>40813</v>
      </c>
      <c r="E31" s="57">
        <f t="shared" si="3"/>
        <v>40827</v>
      </c>
      <c r="F31" s="19">
        <f t="shared" si="2"/>
        <v>40840</v>
      </c>
      <c r="G31" s="65"/>
      <c r="M31" s="44"/>
      <c r="N31" s="44"/>
      <c r="O31" s="44"/>
      <c r="P31" s="44"/>
      <c r="Q31" s="44"/>
      <c r="R31" s="44"/>
      <c r="S31" s="44"/>
    </row>
    <row r="32" spans="1:19" ht="27.75" customHeight="1">
      <c r="A32" s="23" t="s">
        <v>7</v>
      </c>
      <c r="B32" s="56" t="s">
        <v>50</v>
      </c>
      <c r="C32" s="58">
        <v>27</v>
      </c>
      <c r="D32" s="17">
        <f t="shared" si="0"/>
        <v>40841</v>
      </c>
      <c r="E32" s="57">
        <f t="shared" si="3"/>
        <v>40855</v>
      </c>
      <c r="F32" s="19">
        <f t="shared" si="2"/>
        <v>40868</v>
      </c>
      <c r="G32" s="65"/>
      <c r="M32" s="44"/>
      <c r="N32" s="44"/>
      <c r="O32" s="44"/>
      <c r="P32" s="44"/>
      <c r="Q32" s="44"/>
      <c r="R32" s="44"/>
      <c r="S32" s="44"/>
    </row>
    <row r="33" spans="1:19" ht="27.75" customHeight="1">
      <c r="A33" s="23" t="s">
        <v>37</v>
      </c>
      <c r="B33" s="56" t="s">
        <v>47</v>
      </c>
      <c r="C33" s="58">
        <v>28</v>
      </c>
      <c r="D33" s="17">
        <f t="shared" si="0"/>
        <v>40869</v>
      </c>
      <c r="E33" s="57">
        <f t="shared" si="3"/>
        <v>40883</v>
      </c>
      <c r="F33" s="19">
        <f t="shared" si="2"/>
        <v>40896</v>
      </c>
      <c r="G33" s="65"/>
      <c r="M33" s="44"/>
      <c r="N33" s="44"/>
      <c r="O33" s="44"/>
      <c r="P33" s="44"/>
      <c r="Q33" s="44"/>
      <c r="R33" s="44"/>
      <c r="S33" s="44"/>
    </row>
    <row r="34" spans="1:19" ht="27.75" customHeight="1">
      <c r="A34" s="23" t="s">
        <v>38</v>
      </c>
      <c r="B34" s="56" t="s">
        <v>47</v>
      </c>
      <c r="C34" s="58">
        <v>29</v>
      </c>
      <c r="D34" s="17">
        <f t="shared" si="0"/>
        <v>40897</v>
      </c>
      <c r="E34" s="57">
        <f t="shared" si="3"/>
        <v>40911</v>
      </c>
      <c r="F34" s="19">
        <f t="shared" si="2"/>
        <v>40924</v>
      </c>
      <c r="G34" s="65"/>
      <c r="M34" s="44"/>
      <c r="N34" s="44"/>
      <c r="O34" s="44"/>
      <c r="P34" s="44"/>
      <c r="Q34" s="44"/>
      <c r="R34" s="44"/>
      <c r="S34" s="44"/>
    </row>
    <row r="35" spans="1:19" ht="27.75" customHeight="1">
      <c r="A35" s="23" t="s">
        <v>39</v>
      </c>
      <c r="B35" s="56" t="s">
        <v>48</v>
      </c>
      <c r="C35" s="58">
        <v>30</v>
      </c>
      <c r="D35" s="17">
        <f t="shared" si="0"/>
        <v>40925</v>
      </c>
      <c r="E35" s="57">
        <f t="shared" si="3"/>
        <v>40939</v>
      </c>
      <c r="F35" s="19">
        <f t="shared" si="2"/>
        <v>40952</v>
      </c>
      <c r="G35" s="65"/>
      <c r="M35" s="44"/>
      <c r="N35" s="44"/>
      <c r="O35" s="44"/>
      <c r="P35" s="44"/>
      <c r="Q35" s="44"/>
      <c r="R35" s="44"/>
      <c r="S35" s="44"/>
    </row>
    <row r="36" spans="1:19" ht="27.75" customHeight="1">
      <c r="A36" s="23" t="s">
        <v>40</v>
      </c>
      <c r="B36" s="56" t="s">
        <v>47</v>
      </c>
      <c r="C36" s="58">
        <v>31</v>
      </c>
      <c r="D36" s="17">
        <f>E36-14</f>
        <v>40953</v>
      </c>
      <c r="E36" s="57">
        <f t="shared" si="3"/>
        <v>40967</v>
      </c>
      <c r="F36" s="19">
        <f t="shared" si="2"/>
        <v>40980</v>
      </c>
      <c r="G36" s="65"/>
      <c r="M36" s="44"/>
      <c r="N36" s="44"/>
      <c r="O36" s="44"/>
      <c r="P36" s="44"/>
      <c r="Q36" s="44"/>
      <c r="R36" s="44"/>
      <c r="S36" s="44"/>
    </row>
    <row r="37" spans="1:19" ht="27.75" customHeight="1">
      <c r="A37" s="23" t="s">
        <v>41</v>
      </c>
      <c r="B37" s="56" t="s">
        <v>47</v>
      </c>
      <c r="C37" s="58">
        <v>32</v>
      </c>
      <c r="D37" s="17">
        <f t="shared" si="0"/>
        <v>40981</v>
      </c>
      <c r="E37" s="57">
        <f t="shared" si="3"/>
        <v>40995</v>
      </c>
      <c r="F37" s="19">
        <f t="shared" si="2"/>
        <v>41008</v>
      </c>
      <c r="G37" s="65"/>
      <c r="M37" s="44"/>
      <c r="N37" s="44"/>
      <c r="O37" s="44"/>
      <c r="P37" s="44"/>
      <c r="Q37" s="44"/>
      <c r="R37" s="44"/>
      <c r="S37" s="44"/>
    </row>
    <row r="38" spans="1:19" ht="27.75" customHeight="1">
      <c r="A38" s="23" t="s">
        <v>8</v>
      </c>
      <c r="B38" s="56" t="s">
        <v>49</v>
      </c>
      <c r="C38" s="58">
        <v>33</v>
      </c>
      <c r="D38" s="17">
        <f t="shared" si="0"/>
        <v>41009</v>
      </c>
      <c r="E38" s="57">
        <f t="shared" si="3"/>
        <v>41023</v>
      </c>
      <c r="F38" s="19">
        <f t="shared" si="2"/>
        <v>41036</v>
      </c>
      <c r="G38" s="65"/>
      <c r="M38" s="44"/>
      <c r="N38" s="44"/>
      <c r="O38" s="44"/>
      <c r="P38" s="44"/>
      <c r="Q38" s="44"/>
      <c r="R38" s="44"/>
      <c r="S38" s="44"/>
    </row>
    <row r="39" spans="1:19" ht="27.75" customHeight="1">
      <c r="A39" s="23" t="s">
        <v>42</v>
      </c>
      <c r="B39" s="56" t="s">
        <v>47</v>
      </c>
      <c r="C39" s="58">
        <v>34</v>
      </c>
      <c r="D39" s="17">
        <f t="shared" si="0"/>
        <v>41037</v>
      </c>
      <c r="E39" s="57">
        <f t="shared" si="3"/>
        <v>41051</v>
      </c>
      <c r="F39" s="19">
        <f t="shared" si="2"/>
        <v>41064</v>
      </c>
      <c r="G39" s="65"/>
      <c r="M39" s="44"/>
      <c r="N39" s="44"/>
      <c r="O39" s="44"/>
      <c r="P39" s="44"/>
      <c r="Q39" s="44"/>
      <c r="R39" s="44"/>
      <c r="S39" s="44"/>
    </row>
    <row r="40" spans="1:19" ht="27.75" customHeight="1">
      <c r="A40" s="23" t="s">
        <v>43</v>
      </c>
      <c r="B40" s="56" t="s">
        <v>47</v>
      </c>
      <c r="C40" s="58">
        <v>35</v>
      </c>
      <c r="D40" s="17">
        <f t="shared" si="0"/>
        <v>41065</v>
      </c>
      <c r="E40" s="57">
        <f t="shared" si="3"/>
        <v>41079</v>
      </c>
      <c r="F40" s="19">
        <f t="shared" si="2"/>
        <v>41092</v>
      </c>
      <c r="G40" s="65"/>
      <c r="M40" s="44"/>
      <c r="N40" s="44"/>
      <c r="O40" s="44"/>
      <c r="P40" s="44"/>
      <c r="Q40" s="44"/>
      <c r="R40" s="44"/>
      <c r="S40" s="44"/>
    </row>
    <row r="41" spans="1:19" ht="27.75" customHeight="1">
      <c r="A41" s="23" t="s">
        <v>46</v>
      </c>
      <c r="B41" s="56" t="s">
        <v>47</v>
      </c>
      <c r="C41" s="58">
        <v>36</v>
      </c>
      <c r="D41" s="17">
        <f t="shared" si="0"/>
        <v>41093</v>
      </c>
      <c r="E41" s="57">
        <f t="shared" si="3"/>
        <v>41107</v>
      </c>
      <c r="F41" s="19">
        <f t="shared" si="2"/>
        <v>41120</v>
      </c>
      <c r="G41" s="65"/>
      <c r="M41" s="44"/>
      <c r="N41" s="44"/>
      <c r="O41" s="44"/>
      <c r="P41" s="44"/>
      <c r="Q41" s="44"/>
      <c r="R41" s="44"/>
      <c r="S41" s="44"/>
    </row>
    <row r="42" spans="1:19" ht="12.75">
      <c r="A42" s="59"/>
      <c r="B42" s="44"/>
      <c r="C42" s="44"/>
      <c r="D42" s="44"/>
      <c r="E42" s="44"/>
      <c r="F42" s="44"/>
      <c r="G42" s="44"/>
      <c r="M42" s="44"/>
      <c r="N42" s="44"/>
      <c r="O42" s="44"/>
      <c r="P42" s="44"/>
      <c r="Q42" s="44"/>
      <c r="R42" s="44"/>
      <c r="S42" s="44"/>
    </row>
    <row r="43" spans="1:19" ht="12.75">
      <c r="A43" s="59"/>
      <c r="B43" s="44"/>
      <c r="C43" s="44"/>
      <c r="D43" s="44"/>
      <c r="E43" s="44"/>
      <c r="F43" s="44"/>
      <c r="G43" s="44"/>
      <c r="M43" s="44"/>
      <c r="N43" s="44"/>
      <c r="O43" s="44"/>
      <c r="P43" s="44"/>
      <c r="Q43" s="44"/>
      <c r="R43" s="44"/>
      <c r="S43" s="44"/>
    </row>
    <row r="44" spans="1:19" ht="12.75">
      <c r="A44" s="59" t="s">
        <v>53</v>
      </c>
      <c r="B44" s="44" t="s">
        <v>66</v>
      </c>
      <c r="C44" s="44"/>
      <c r="D44" s="44"/>
      <c r="E44" s="44"/>
      <c r="F44" s="44"/>
      <c r="G44" s="44"/>
      <c r="M44" s="44"/>
      <c r="N44" s="44"/>
      <c r="O44" s="44"/>
      <c r="P44" s="44"/>
      <c r="Q44" s="44"/>
      <c r="R44" s="44"/>
      <c r="S44" s="44"/>
    </row>
    <row r="46" ht="12.75">
      <c r="A46" s="21" t="s">
        <v>65</v>
      </c>
    </row>
  </sheetData>
  <sheetProtection sheet="1" objects="1" scenarios="1" selectLockedCells="1"/>
  <mergeCells count="4">
    <mergeCell ref="A1:G1"/>
    <mergeCell ref="A5:D5"/>
    <mergeCell ref="N8:S18"/>
    <mergeCell ref="C3:D3"/>
  </mergeCells>
  <printOptions/>
  <pageMargins left="0.25" right="0.25" top="0.5" bottom="0.75" header="0.5" footer="0.5"/>
  <pageSetup horizontalDpi="600" verticalDpi="600" orientation="portrait" r:id="rId1"/>
  <headerFooter alignWithMargins="0">
    <oddFooter>&amp;CVersion 1.0, 11-AUG-09</oddFooter>
  </headerFooter>
  <ignoredErrors>
    <ignoredError sqref="C9:C14" numberStoredAsText="1"/>
  </ignoredErrors>
</worksheet>
</file>

<file path=xl/worksheets/sheet2.xml><?xml version="1.0" encoding="utf-8"?>
<worksheet xmlns="http://schemas.openxmlformats.org/spreadsheetml/2006/main" xmlns:r="http://schemas.openxmlformats.org/officeDocument/2006/relationships">
  <dimension ref="A1:S27"/>
  <sheetViews>
    <sheetView zoomScale="85" zoomScaleNormal="85" zoomScalePageLayoutView="0" workbookViewId="0" topLeftCell="A1">
      <selection activeCell="G10" sqref="G10"/>
    </sheetView>
  </sheetViews>
  <sheetFormatPr defaultColWidth="9.140625" defaultRowHeight="12.75"/>
  <cols>
    <col min="1" max="1" width="10.8515625" style="21" customWidth="1"/>
    <col min="2" max="2" width="14.00390625" style="0" customWidth="1"/>
    <col min="3" max="3" width="13.7109375" style="0" customWidth="1"/>
    <col min="4" max="4" width="13.421875" style="0" customWidth="1"/>
    <col min="5" max="5" width="16.140625" style="0" customWidth="1"/>
    <col min="6" max="6" width="13.8515625" style="0" customWidth="1"/>
    <col min="7" max="7" width="15.140625" style="0" customWidth="1"/>
    <col min="8" max="8" width="9.140625" style="5" hidden="1" customWidth="1"/>
    <col min="9" max="9" width="5.421875" style="5" hidden="1" customWidth="1"/>
    <col min="10" max="10" width="9.140625" style="5" hidden="1" customWidth="1"/>
    <col min="11" max="11" width="11.57421875" style="5" hidden="1" customWidth="1"/>
    <col min="12" max="12" width="16.00390625" style="5" hidden="1" customWidth="1"/>
  </cols>
  <sheetData>
    <row r="1" spans="1:19" ht="20.25">
      <c r="A1" s="66" t="s">
        <v>75</v>
      </c>
      <c r="B1" s="66"/>
      <c r="C1" s="66"/>
      <c r="D1" s="66"/>
      <c r="E1" s="66"/>
      <c r="F1" s="66"/>
      <c r="G1" s="66"/>
      <c r="M1" s="69" t="s">
        <v>74</v>
      </c>
      <c r="N1" s="80"/>
      <c r="O1" s="80"/>
      <c r="P1" s="80"/>
      <c r="Q1" s="80"/>
      <c r="R1" s="80"/>
      <c r="S1" s="81"/>
    </row>
    <row r="2" spans="1:19" ht="12.75" customHeight="1">
      <c r="A2" s="40"/>
      <c r="B2" s="41"/>
      <c r="C2" s="42"/>
      <c r="D2" s="42"/>
      <c r="E2" s="42"/>
      <c r="F2" s="42"/>
      <c r="G2" s="43"/>
      <c r="M2" s="82"/>
      <c r="N2" s="83"/>
      <c r="O2" s="83"/>
      <c r="P2" s="83"/>
      <c r="Q2" s="83"/>
      <c r="R2" s="83"/>
      <c r="S2" s="84"/>
    </row>
    <row r="3" spans="1:19" ht="22.5" customHeight="1">
      <c r="A3" s="44"/>
      <c r="B3" s="45" t="s">
        <v>51</v>
      </c>
      <c r="C3" s="78" t="s">
        <v>62</v>
      </c>
      <c r="D3" s="78"/>
      <c r="E3" s="46"/>
      <c r="F3" s="45" t="s">
        <v>14</v>
      </c>
      <c r="G3" s="25" t="s">
        <v>61</v>
      </c>
      <c r="H3" s="44"/>
      <c r="M3" s="82"/>
      <c r="N3" s="83"/>
      <c r="O3" s="83"/>
      <c r="P3" s="83"/>
      <c r="Q3" s="83"/>
      <c r="R3" s="83"/>
      <c r="S3" s="84"/>
    </row>
    <row r="4" spans="1:19" ht="24" customHeight="1">
      <c r="A4" s="47"/>
      <c r="B4" s="47"/>
      <c r="C4" s="44"/>
      <c r="D4" s="48"/>
      <c r="E4" s="48"/>
      <c r="F4" s="48"/>
      <c r="G4" s="48"/>
      <c r="H4" s="47"/>
      <c r="M4" s="82"/>
      <c r="N4" s="83"/>
      <c r="O4" s="83"/>
      <c r="P4" s="83"/>
      <c r="Q4" s="83"/>
      <c r="R4" s="83"/>
      <c r="S4" s="84"/>
    </row>
    <row r="5" spans="1:19" s="31" customFormat="1" ht="27.75" customHeight="1" thickBot="1">
      <c r="A5" s="67" t="s">
        <v>69</v>
      </c>
      <c r="B5" s="67"/>
      <c r="C5" s="79"/>
      <c r="D5" s="79"/>
      <c r="E5" s="38">
        <v>40036</v>
      </c>
      <c r="F5" s="32"/>
      <c r="G5" s="62"/>
      <c r="H5" s="30"/>
      <c r="I5" s="30"/>
      <c r="J5" s="30"/>
      <c r="K5" s="30"/>
      <c r="L5" s="30"/>
      <c r="M5" s="82"/>
      <c r="N5" s="83"/>
      <c r="O5" s="83"/>
      <c r="P5" s="83"/>
      <c r="Q5" s="83"/>
      <c r="R5" s="83"/>
      <c r="S5" s="84"/>
    </row>
    <row r="6" spans="1:19" s="31" customFormat="1" ht="18.75" customHeight="1">
      <c r="A6" s="49"/>
      <c r="B6" s="49"/>
      <c r="C6" s="61"/>
      <c r="D6" s="61"/>
      <c r="E6" s="52" t="s">
        <v>67</v>
      </c>
      <c r="F6" s="32"/>
      <c r="G6" s="62"/>
      <c r="H6" s="30"/>
      <c r="I6" s="30"/>
      <c r="J6" s="30"/>
      <c r="K6" s="30"/>
      <c r="L6" s="30"/>
      <c r="M6" s="82"/>
      <c r="N6" s="83"/>
      <c r="O6" s="83"/>
      <c r="P6" s="83"/>
      <c r="Q6" s="83"/>
      <c r="R6" s="83"/>
      <c r="S6" s="84"/>
    </row>
    <row r="7" spans="1:19" s="31" customFormat="1" ht="9" customHeight="1">
      <c r="A7" s="49"/>
      <c r="B7" s="49"/>
      <c r="C7" s="61"/>
      <c r="D7" s="61"/>
      <c r="E7" s="52"/>
      <c r="F7" s="32"/>
      <c r="G7" s="62"/>
      <c r="H7" s="30"/>
      <c r="I7" s="30"/>
      <c r="J7" s="30"/>
      <c r="K7" s="30"/>
      <c r="L7" s="30"/>
      <c r="M7" s="82"/>
      <c r="N7" s="83"/>
      <c r="O7" s="83"/>
      <c r="P7" s="83"/>
      <c r="Q7" s="83"/>
      <c r="R7" s="83"/>
      <c r="S7" s="84"/>
    </row>
    <row r="8" spans="1:19" s="31" customFormat="1" ht="54" customHeight="1">
      <c r="A8" s="15" t="s">
        <v>15</v>
      </c>
      <c r="B8" s="15" t="s">
        <v>18</v>
      </c>
      <c r="C8" s="15" t="s">
        <v>1</v>
      </c>
      <c r="D8" s="15" t="s">
        <v>63</v>
      </c>
      <c r="E8" s="39" t="s">
        <v>16</v>
      </c>
      <c r="F8" s="37" t="s">
        <v>64</v>
      </c>
      <c r="G8" s="15" t="s">
        <v>17</v>
      </c>
      <c r="H8" s="30"/>
      <c r="I8" s="30"/>
      <c r="J8" s="30"/>
      <c r="K8" s="30"/>
      <c r="L8" s="30"/>
      <c r="M8" s="82"/>
      <c r="N8" s="83"/>
      <c r="O8" s="83"/>
      <c r="P8" s="83"/>
      <c r="Q8" s="83"/>
      <c r="R8" s="83"/>
      <c r="S8" s="84"/>
    </row>
    <row r="9" spans="1:19" s="31" customFormat="1" ht="59.25" customHeight="1">
      <c r="A9" s="22" t="s">
        <v>71</v>
      </c>
      <c r="B9" s="16" t="s">
        <v>72</v>
      </c>
      <c r="C9" s="16" t="s">
        <v>76</v>
      </c>
      <c r="D9" s="28">
        <f>E9-14</f>
        <v>40022</v>
      </c>
      <c r="E9" s="29">
        <f>E5</f>
        <v>40036</v>
      </c>
      <c r="F9" s="33">
        <f>E9+13</f>
        <v>40049</v>
      </c>
      <c r="G9" s="36"/>
      <c r="H9" s="30"/>
      <c r="I9" s="30"/>
      <c r="J9" s="30"/>
      <c r="K9" s="30"/>
      <c r="L9" s="30"/>
      <c r="M9" s="82"/>
      <c r="N9" s="83"/>
      <c r="O9" s="83"/>
      <c r="P9" s="83"/>
      <c r="Q9" s="83"/>
      <c r="R9" s="83"/>
      <c r="S9" s="84"/>
    </row>
    <row r="10" spans="1:19" ht="27.75" customHeight="1">
      <c r="A10" s="23" t="s">
        <v>45</v>
      </c>
      <c r="B10" s="56" t="s">
        <v>44</v>
      </c>
      <c r="C10" s="63">
        <v>89</v>
      </c>
      <c r="D10" s="17">
        <f>E10-14</f>
        <v>40078</v>
      </c>
      <c r="E10" s="57">
        <f>E5+56</f>
        <v>40092</v>
      </c>
      <c r="F10" s="19" t="s">
        <v>52</v>
      </c>
      <c r="G10" s="64"/>
      <c r="M10" s="82"/>
      <c r="N10" s="83"/>
      <c r="O10" s="83"/>
      <c r="P10" s="83"/>
      <c r="Q10" s="83"/>
      <c r="R10" s="83"/>
      <c r="S10" s="84"/>
    </row>
    <row r="11" spans="1:19" ht="12.75">
      <c r="A11" s="59"/>
      <c r="B11" s="44"/>
      <c r="C11" s="44"/>
      <c r="D11" s="44"/>
      <c r="E11" s="44"/>
      <c r="F11" s="44"/>
      <c r="G11" s="44"/>
      <c r="M11" s="82"/>
      <c r="N11" s="83"/>
      <c r="O11" s="83"/>
      <c r="P11" s="83"/>
      <c r="Q11" s="83"/>
      <c r="R11" s="83"/>
      <c r="S11" s="84"/>
    </row>
    <row r="12" spans="1:19" ht="12.75">
      <c r="A12" s="59"/>
      <c r="B12" s="44"/>
      <c r="C12" s="44"/>
      <c r="D12" s="44"/>
      <c r="E12" s="44"/>
      <c r="F12" s="44"/>
      <c r="G12" s="44"/>
      <c r="M12" s="82"/>
      <c r="N12" s="83"/>
      <c r="O12" s="83"/>
      <c r="P12" s="83"/>
      <c r="Q12" s="83"/>
      <c r="R12" s="83"/>
      <c r="S12" s="84"/>
    </row>
    <row r="13" spans="1:19" ht="12.75">
      <c r="A13" s="59"/>
      <c r="B13" s="44"/>
      <c r="C13" s="44"/>
      <c r="D13" s="44"/>
      <c r="E13" s="44"/>
      <c r="F13" s="44"/>
      <c r="G13" s="44"/>
      <c r="M13" s="82"/>
      <c r="N13" s="83"/>
      <c r="O13" s="83"/>
      <c r="P13" s="83"/>
      <c r="Q13" s="83"/>
      <c r="R13" s="83"/>
      <c r="S13" s="84"/>
    </row>
    <row r="14" spans="1:19" ht="12.75">
      <c r="A14" s="59"/>
      <c r="B14" s="44"/>
      <c r="C14" s="44"/>
      <c r="D14" s="44"/>
      <c r="E14" s="44"/>
      <c r="F14" s="44"/>
      <c r="G14" s="44"/>
      <c r="M14" s="82"/>
      <c r="N14" s="83"/>
      <c r="O14" s="83"/>
      <c r="P14" s="83"/>
      <c r="Q14" s="83"/>
      <c r="R14" s="83"/>
      <c r="S14" s="84"/>
    </row>
    <row r="15" spans="1:19" ht="12.75">
      <c r="A15" s="59" t="s">
        <v>53</v>
      </c>
      <c r="B15" s="44" t="s">
        <v>70</v>
      </c>
      <c r="C15" s="44"/>
      <c r="D15" s="44"/>
      <c r="E15" s="44"/>
      <c r="F15" s="44"/>
      <c r="G15" s="44"/>
      <c r="M15" s="82"/>
      <c r="N15" s="83"/>
      <c r="O15" s="83"/>
      <c r="P15" s="83"/>
      <c r="Q15" s="83"/>
      <c r="R15" s="83"/>
      <c r="S15" s="84"/>
    </row>
    <row r="16" spans="1:19" ht="12.75">
      <c r="A16" s="59"/>
      <c r="B16" s="44"/>
      <c r="C16" s="44"/>
      <c r="D16" s="44"/>
      <c r="E16" s="44"/>
      <c r="F16" s="44"/>
      <c r="G16" s="44"/>
      <c r="M16" s="82"/>
      <c r="N16" s="83"/>
      <c r="O16" s="83"/>
      <c r="P16" s="83"/>
      <c r="Q16" s="83"/>
      <c r="R16" s="83"/>
      <c r="S16" s="84"/>
    </row>
    <row r="17" spans="1:19" ht="12.75">
      <c r="A17" s="59"/>
      <c r="B17" s="44"/>
      <c r="C17" s="44"/>
      <c r="D17" s="44"/>
      <c r="E17" s="44"/>
      <c r="F17" s="44"/>
      <c r="G17" s="44"/>
      <c r="M17" s="82"/>
      <c r="N17" s="83"/>
      <c r="O17" s="83"/>
      <c r="P17" s="83"/>
      <c r="Q17" s="83"/>
      <c r="R17" s="83"/>
      <c r="S17" s="84"/>
    </row>
    <row r="18" spans="1:19" ht="12.75">
      <c r="A18" s="59"/>
      <c r="B18" s="44"/>
      <c r="C18" s="44"/>
      <c r="D18" s="44"/>
      <c r="E18" s="44"/>
      <c r="F18" s="44"/>
      <c r="G18" s="44"/>
      <c r="M18" s="82"/>
      <c r="N18" s="83"/>
      <c r="O18" s="83"/>
      <c r="P18" s="83"/>
      <c r="Q18" s="83"/>
      <c r="R18" s="83"/>
      <c r="S18" s="84"/>
    </row>
    <row r="19" spans="1:19" ht="12.75">
      <c r="A19" s="59"/>
      <c r="B19" s="44"/>
      <c r="C19" s="44"/>
      <c r="D19" s="44"/>
      <c r="E19" s="44"/>
      <c r="F19" s="44"/>
      <c r="G19" s="44"/>
      <c r="M19" s="82"/>
      <c r="N19" s="83"/>
      <c r="O19" s="83"/>
      <c r="P19" s="83"/>
      <c r="Q19" s="83"/>
      <c r="R19" s="83"/>
      <c r="S19" s="84"/>
    </row>
    <row r="20" spans="1:19" ht="12.75">
      <c r="A20" s="59"/>
      <c r="B20" s="44"/>
      <c r="C20" s="44"/>
      <c r="D20" s="44"/>
      <c r="E20" s="44"/>
      <c r="F20" s="44"/>
      <c r="G20" s="44"/>
      <c r="M20" s="82"/>
      <c r="N20" s="83"/>
      <c r="O20" s="83"/>
      <c r="P20" s="83"/>
      <c r="Q20" s="83"/>
      <c r="R20" s="83"/>
      <c r="S20" s="84"/>
    </row>
    <row r="21" spans="1:19" ht="12.75">
      <c r="A21" s="59"/>
      <c r="B21" s="44"/>
      <c r="C21" s="44"/>
      <c r="D21" s="44"/>
      <c r="E21" s="44"/>
      <c r="F21" s="44"/>
      <c r="G21" s="44"/>
      <c r="M21" s="82"/>
      <c r="N21" s="83"/>
      <c r="O21" s="83"/>
      <c r="P21" s="83"/>
      <c r="Q21" s="83"/>
      <c r="R21" s="83"/>
      <c r="S21" s="84"/>
    </row>
    <row r="22" spans="1:19" ht="12.75">
      <c r="A22" s="59"/>
      <c r="B22" s="44"/>
      <c r="C22" s="44"/>
      <c r="D22" s="44"/>
      <c r="E22" s="44"/>
      <c r="F22" s="44"/>
      <c r="G22" s="44"/>
      <c r="M22" s="82"/>
      <c r="N22" s="83"/>
      <c r="O22" s="83"/>
      <c r="P22" s="83"/>
      <c r="Q22" s="83"/>
      <c r="R22" s="83"/>
      <c r="S22" s="84"/>
    </row>
    <row r="23" spans="1:19" ht="12.75">
      <c r="A23" s="59"/>
      <c r="B23" s="44"/>
      <c r="C23" s="44"/>
      <c r="D23" s="44"/>
      <c r="E23" s="44"/>
      <c r="F23" s="44"/>
      <c r="G23" s="44"/>
      <c r="M23" s="82"/>
      <c r="N23" s="83"/>
      <c r="O23" s="83"/>
      <c r="P23" s="83"/>
      <c r="Q23" s="83"/>
      <c r="R23" s="83"/>
      <c r="S23" s="84"/>
    </row>
    <row r="24" spans="1:19" ht="12.75">
      <c r="A24" s="59"/>
      <c r="B24" s="44"/>
      <c r="C24" s="44"/>
      <c r="D24" s="44"/>
      <c r="E24" s="44"/>
      <c r="F24" s="44"/>
      <c r="G24" s="44"/>
      <c r="M24" s="82"/>
      <c r="N24" s="83"/>
      <c r="O24" s="83"/>
      <c r="P24" s="83"/>
      <c r="Q24" s="83"/>
      <c r="R24" s="83"/>
      <c r="S24" s="84"/>
    </row>
    <row r="25" spans="1:19" ht="12.75">
      <c r="A25" s="59"/>
      <c r="B25" s="44"/>
      <c r="C25" s="44"/>
      <c r="D25" s="44"/>
      <c r="E25" s="44"/>
      <c r="F25" s="44"/>
      <c r="G25" s="44"/>
      <c r="M25" s="82"/>
      <c r="N25" s="83"/>
      <c r="O25" s="83"/>
      <c r="P25" s="83"/>
      <c r="Q25" s="83"/>
      <c r="R25" s="83"/>
      <c r="S25" s="84"/>
    </row>
    <row r="26" spans="1:19" ht="12.75">
      <c r="A26" s="59"/>
      <c r="B26" s="44"/>
      <c r="C26" s="44"/>
      <c r="D26" s="44"/>
      <c r="E26" s="44"/>
      <c r="F26" s="44"/>
      <c r="G26" s="44"/>
      <c r="M26" s="82"/>
      <c r="N26" s="83"/>
      <c r="O26" s="83"/>
      <c r="P26" s="83"/>
      <c r="Q26" s="83"/>
      <c r="R26" s="83"/>
      <c r="S26" s="84"/>
    </row>
    <row r="27" spans="1:19" ht="13.5" thickBot="1">
      <c r="A27" s="59"/>
      <c r="B27" s="44"/>
      <c r="C27" s="44"/>
      <c r="D27" s="44"/>
      <c r="E27" s="44"/>
      <c r="F27" s="44"/>
      <c r="G27" s="44"/>
      <c r="M27" s="85"/>
      <c r="N27" s="86"/>
      <c r="O27" s="86"/>
      <c r="P27" s="86"/>
      <c r="Q27" s="86"/>
      <c r="R27" s="86"/>
      <c r="S27" s="87"/>
    </row>
  </sheetData>
  <sheetProtection sheet="1" objects="1" scenarios="1" selectLockedCells="1"/>
  <mergeCells count="4">
    <mergeCell ref="A1:G1"/>
    <mergeCell ref="A5:D5"/>
    <mergeCell ref="M1:S27"/>
    <mergeCell ref="C3:D3"/>
  </mergeCells>
  <printOptions/>
  <pageMargins left="0.25" right="0.25" top="0.5" bottom="0.5" header="0.5" footer="0.5"/>
  <pageSetup horizontalDpi="600" verticalDpi="600" orientation="portrait" r:id="rId1"/>
  <headerFooter alignWithMargins="0">
    <oddFooter>&amp;CVersion 1.0, 11-AUG-09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 Cianciola</dc:creator>
  <cp:keywords/>
  <dc:description/>
  <cp:lastModifiedBy>karenp</cp:lastModifiedBy>
  <cp:lastPrinted>2009-08-19T00:34:35Z</cp:lastPrinted>
  <dcterms:created xsi:type="dcterms:W3CDTF">2007-03-02T01:19:22Z</dcterms:created>
  <dcterms:modified xsi:type="dcterms:W3CDTF">2010-11-22T20:12:02Z</dcterms:modified>
  <cp:category/>
  <cp:version/>
  <cp:contentType/>
  <cp:contentStatus/>
</cp:coreProperties>
</file>